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<sst xmlns="http://schemas.openxmlformats.org/spreadsheetml/2006/main" count="23" uniqueCount="13">
  <si>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Cockroft-Gault Calculator</t>
  </si>
  <si>
    <t>Enter the relevant numbers in the green spaces, the result is displayed in the orange box. Take care to ensure correct gender allocated. Code results as 451A. Estimated creatinine clearance.</t>
  </si>
  <si>
    <t>Gender (1 = male, 0 = female)</t>
  </si>
  <si>
    <t>=</t>
  </si>
  <si>
    <t>Age (years)</t>
  </si>
  <si>
    <t>Weight (kg)</t>
  </si>
  <si>
    <t>Serum creatinine (micromol/l)</t>
  </si>
  <si>
    <t>Estimated creatinine clearance</t>
  </si>
  <si>
    <t>Height (cm)</t>
  </si>
  <si>
    <t>Body Surface Area (m2)</t>
  </si>
  <si>
    <t>Adjustment of MDRD eGFR for Body Surface Area</t>
  </si>
  <si>
    <t>Adjusted MDRD eGFR value ml/min</t>
  </si>
  <si>
    <t>MDRD eGFR ml/min/1.73m2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</si>
</sst>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1" fontId="2" fillId="35" borderId="0" xfId="0" applyNumberFormat="1" applyFont="1" applyFill="1" applyAlignment="1" applyProtection="1">
      <alignment/>
      <protection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4" borderId="0" xfId="0" applyFont="1" applyFill="1" applyAlignment="1" applyProtection="1">
      <alignment horizontal="right"/>
      <protection locked="0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2" fontId="2" fillId="34" borderId="0" xfId="0" applyNumberFormat="1" applyFont="1" applyFill="1" applyAlignment="1">
      <alignment/>
    </xf>
    <xf numFmtId="1" fontId="2" fillId="37" borderId="0" xfId="0" applyNumberFormat="1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RowColHeaders="0" tabSelected="1" zoomScalePageLayoutView="0" workbookViewId="0" topLeftCell="A1">
      <selection activeCell="J26" sqref="J26"/>
    </sheetView>
  </sheetViews>
  <sheetFormatPr defaultColWidth="9.140625" defaultRowHeight="12.75"/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5" t="s">
        <v>1</v>
      </c>
      <c r="B3" s="15"/>
      <c r="C3" s="15"/>
      <c r="D3" s="15"/>
      <c r="E3" s="15"/>
      <c r="F3" s="15"/>
      <c r="G3" s="15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3" t="s">
        <v>2</v>
      </c>
      <c r="B5" s="13"/>
      <c r="C5" s="13"/>
      <c r="D5" s="13"/>
      <c r="E5" s="13"/>
      <c r="F5" s="2" t="s">
        <v>3</v>
      </c>
      <c r="G5" s="3">
        <v>1</v>
      </c>
    </row>
    <row r="6" spans="1:7" ht="12.75">
      <c r="A6" s="13" t="s">
        <v>4</v>
      </c>
      <c r="B6" s="13"/>
      <c r="C6" s="13"/>
      <c r="D6" s="13"/>
      <c r="E6" s="13"/>
      <c r="F6" s="2" t="s">
        <v>3</v>
      </c>
      <c r="G6" s="3">
        <v>56</v>
      </c>
    </row>
    <row r="7" spans="1:7" ht="12.75">
      <c r="A7" s="13" t="s">
        <v>5</v>
      </c>
      <c r="B7" s="13"/>
      <c r="C7" s="13"/>
      <c r="D7" s="13"/>
      <c r="E7" s="13"/>
      <c r="F7" s="2" t="s">
        <v>3</v>
      </c>
      <c r="G7" s="3">
        <v>99</v>
      </c>
    </row>
    <row r="8" spans="1:7" ht="12.75">
      <c r="A8" s="13" t="s">
        <v>6</v>
      </c>
      <c r="B8" s="13"/>
      <c r="C8" s="13"/>
      <c r="D8" s="13"/>
      <c r="E8" s="13"/>
      <c r="F8" s="2" t="s">
        <v>3</v>
      </c>
      <c r="G8" s="3">
        <v>36</v>
      </c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3" t="s">
        <v>7</v>
      </c>
      <c r="B10" s="13"/>
      <c r="C10" s="13"/>
      <c r="D10" s="13"/>
      <c r="E10" s="13"/>
      <c r="F10" s="2" t="s">
        <v>3</v>
      </c>
      <c r="G10" s="4">
        <f>IF(G5=1,((((140-G6)*G7)/G8)*1.23),((((140-G6)*G7)/G8)*1.04))</f>
        <v>284.13</v>
      </c>
    </row>
    <row r="12" spans="1:7" ht="12.75">
      <c r="A12" s="12" t="s">
        <v>10</v>
      </c>
      <c r="B12" s="12"/>
      <c r="C12" s="12"/>
      <c r="D12" s="12"/>
      <c r="E12" s="12"/>
      <c r="F12" s="12"/>
      <c r="G12" s="12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6" t="s">
        <v>12</v>
      </c>
      <c r="B14" s="5"/>
      <c r="C14" s="5"/>
      <c r="D14" s="5"/>
      <c r="E14" s="5"/>
      <c r="F14" s="6" t="s">
        <v>3</v>
      </c>
      <c r="G14" s="7">
        <v>54</v>
      </c>
    </row>
    <row r="15" spans="1:7" ht="12.75">
      <c r="A15" s="8" t="s">
        <v>5</v>
      </c>
      <c r="B15" s="8"/>
      <c r="C15" s="8"/>
      <c r="D15" s="8"/>
      <c r="E15" s="8"/>
      <c r="F15" s="8" t="s">
        <v>3</v>
      </c>
      <c r="G15" s="3">
        <v>70</v>
      </c>
    </row>
    <row r="16" spans="1:7" ht="12.75">
      <c r="A16" s="8" t="s">
        <v>8</v>
      </c>
      <c r="B16" s="8"/>
      <c r="C16" s="8"/>
      <c r="D16" s="8"/>
      <c r="E16" s="8"/>
      <c r="F16" s="8" t="s">
        <v>3</v>
      </c>
      <c r="G16" s="3">
        <v>183</v>
      </c>
    </row>
    <row r="17" spans="1:7" ht="12.75">
      <c r="A17" s="9"/>
      <c r="B17" s="9"/>
      <c r="C17" s="9"/>
      <c r="D17" s="9"/>
      <c r="E17" s="9"/>
      <c r="F17" s="9"/>
      <c r="G17" s="8"/>
    </row>
    <row r="18" spans="1:7" ht="12.75">
      <c r="A18" s="8" t="s">
        <v>9</v>
      </c>
      <c r="B18" s="8"/>
      <c r="C18" s="8"/>
      <c r="D18" s="8"/>
      <c r="E18" s="8"/>
      <c r="F18" s="8" t="s">
        <v>3</v>
      </c>
      <c r="G18" s="10">
        <f>((G15*G16)/3600)^0.5</f>
        <v>1.8863545089227882</v>
      </c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8" t="s">
        <v>11</v>
      </c>
      <c r="B20" s="8"/>
      <c r="C20" s="8"/>
      <c r="D20" s="8"/>
      <c r="E20" s="8"/>
      <c r="F20" s="8" t="s">
        <v>3</v>
      </c>
      <c r="G20" s="11">
        <f>(G14/1.73)*G18</f>
        <v>58.88042975828357</v>
      </c>
    </row>
  </sheetData>
  <sheetProtection password="CECB" sheet="1" objects="1" scenarios="1"/>
  <mergeCells count="8">
    <mergeCell ref="A12:G12"/>
    <mergeCell ref="A7:E7"/>
    <mergeCell ref="A8:E8"/>
    <mergeCell ref="A10:E10"/>
    <mergeCell ref="A1:G1"/>
    <mergeCell ref="A3:G3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Rebecca Gardiner</cp:lastModifiedBy>
  <dcterms:created xsi:type="dcterms:W3CDTF">2007-06-27T20:53:31Z</dcterms:created>
  <dcterms:modified xsi:type="dcterms:W3CDTF">2012-05-10T12:25:58Z</dcterms:modified>
  <cp:category/>
  <cp:version/>
  <cp:contentType/>
  <cp:contentStatus/>
</cp:coreProperties>
</file>